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52" i="4" l="1"/>
  <c r="F52" i="4"/>
  <c r="D52" i="4"/>
  <c r="H46" i="4"/>
  <c r="H38" i="4"/>
  <c r="E50" i="4"/>
  <c r="H50" i="4" s="1"/>
  <c r="E48" i="4"/>
  <c r="H48" i="4" s="1"/>
  <c r="E46" i="4"/>
  <c r="E44" i="4"/>
  <c r="H44" i="4" s="1"/>
  <c r="E42" i="4"/>
  <c r="H42" i="4" s="1"/>
  <c r="E40" i="4"/>
  <c r="H40" i="4" s="1"/>
  <c r="E38" i="4"/>
  <c r="C52" i="4"/>
  <c r="G30" i="4"/>
  <c r="F30" i="4"/>
  <c r="H28" i="4"/>
  <c r="H27" i="4"/>
  <c r="E28" i="4"/>
  <c r="E27" i="4"/>
  <c r="E26" i="4"/>
  <c r="H26" i="4" s="1"/>
  <c r="E25" i="4"/>
  <c r="H25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30" i="4" l="1"/>
  <c r="H52" i="4"/>
  <c r="E30" i="4"/>
  <c r="E52" i="4"/>
  <c r="H16" i="4"/>
  <c r="E16" i="4"/>
  <c r="H38" i="5" l="1"/>
  <c r="H37" i="5"/>
  <c r="H32" i="5"/>
  <c r="H31" i="5"/>
  <c r="H28" i="5"/>
  <c r="H27" i="5"/>
  <c r="H22" i="5"/>
  <c r="H21" i="5"/>
  <c r="E40" i="5"/>
  <c r="H40" i="5" s="1"/>
  <c r="E39" i="5"/>
  <c r="H39" i="5" s="1"/>
  <c r="E38" i="5"/>
  <c r="E37" i="5"/>
  <c r="E34" i="5"/>
  <c r="H34" i="5" s="1"/>
  <c r="E33" i="5"/>
  <c r="H33" i="5" s="1"/>
  <c r="E32" i="5"/>
  <c r="E31" i="5"/>
  <c r="E30" i="5"/>
  <c r="H30" i="5" s="1"/>
  <c r="E29" i="5"/>
  <c r="H29" i="5" s="1"/>
  <c r="E28" i="5"/>
  <c r="E27" i="5"/>
  <c r="E26" i="5"/>
  <c r="H26" i="5" s="1"/>
  <c r="E23" i="5"/>
  <c r="H23" i="5" s="1"/>
  <c r="E22" i="5"/>
  <c r="E21" i="5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s="1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H11" i="6" s="1"/>
  <c r="E12" i="6"/>
  <c r="H74" i="6"/>
  <c r="H73" i="6"/>
  <c r="H70" i="6"/>
  <c r="H66" i="6"/>
  <c r="H62" i="6"/>
  <c r="H61" i="6"/>
  <c r="H58" i="6"/>
  <c r="H41" i="6"/>
  <c r="H37" i="6"/>
  <c r="H21" i="6"/>
  <c r="H12" i="6"/>
  <c r="H9" i="6"/>
  <c r="H7" i="6"/>
  <c r="E76" i="6"/>
  <c r="H76" i="6" s="1"/>
  <c r="E75" i="6"/>
  <c r="H75" i="6" s="1"/>
  <c r="E74" i="6"/>
  <c r="E73" i="6"/>
  <c r="E72" i="6"/>
  <c r="H72" i="6" s="1"/>
  <c r="E71" i="6"/>
  <c r="H71" i="6" s="1"/>
  <c r="E70" i="6"/>
  <c r="E69" i="6"/>
  <c r="E68" i="6"/>
  <c r="H68" i="6" s="1"/>
  <c r="E67" i="6"/>
  <c r="H67" i="6" s="1"/>
  <c r="E66" i="6"/>
  <c r="E64" i="6"/>
  <c r="H64" i="6" s="1"/>
  <c r="E63" i="6"/>
  <c r="H63" i="6" s="1"/>
  <c r="E62" i="6"/>
  <c r="E61" i="6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H40" i="6" s="1"/>
  <c r="E39" i="6"/>
  <c r="H39" i="6" s="1"/>
  <c r="E38" i="6"/>
  <c r="H38" i="6" s="1"/>
  <c r="E37" i="6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H69" i="6" s="1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E36" i="5" l="1"/>
  <c r="H36" i="5"/>
  <c r="H25" i="5"/>
  <c r="E6" i="5"/>
  <c r="H13" i="5"/>
  <c r="H6" i="5" s="1"/>
  <c r="G42" i="5"/>
  <c r="F42" i="5"/>
  <c r="D42" i="5"/>
  <c r="H16" i="5"/>
  <c r="E16" i="8"/>
  <c r="H6" i="8"/>
  <c r="H16" i="8" s="1"/>
  <c r="E53" i="6"/>
  <c r="H53" i="6" s="1"/>
  <c r="E43" i="6"/>
  <c r="H43" i="6" s="1"/>
  <c r="E33" i="6"/>
  <c r="H33" i="6" s="1"/>
  <c r="E23" i="6"/>
  <c r="H23" i="6" s="1"/>
  <c r="F77" i="6"/>
  <c r="G77" i="6"/>
  <c r="E13" i="6"/>
  <c r="H13" i="6" s="1"/>
  <c r="D77" i="6"/>
  <c r="C77" i="6"/>
  <c r="E5" i="6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<sst xmlns="http://schemas.openxmlformats.org/spreadsheetml/2006/main" count="205" uniqueCount="144">
  <si>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</si>
  <si>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</si>
  <si>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</si>
  <si>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</si>
  <si>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</si>
  <si>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</si>
  <si>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</si>
  <si>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</si>
  <si>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</si>
  <si>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</si>
  <si>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</si>
  <si>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</si>
  <si>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</si>
  <si>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</si>
  <si>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</si>
  <si>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</si>
  <si>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</si>
  <si>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</si>
  <si>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</si>
  <si>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</si>
  <si>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</si>
  <si>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</si>
  <si>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</si>
  <si>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</si>
  <si>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</si>
  <si>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</si>
  <si>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</si>
  <si>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</si>
  <si>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</si>
  <si>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</si>
  <si>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</si>
  <si>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</si>
  <si>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</si>
  <si>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</si>
  <si>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</si>
  <si>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</si>
  <si>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</si>
  <si>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</si>
  <si>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</si>
  <si>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</si>
  <si>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</si>
  <si>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</si>
  <si>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</si>
  <si>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</si>
  <si>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</si>
  <si>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</si>
  <si>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</si>
  <si>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</si>
  <si>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</si>
  <si>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</si>
  <si>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</si>
  <si>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</si>
  <si>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</si>
  <si>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</si>
  <si>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</si>
  <si>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</si>
  <si>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</si>
  <si>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</si>
  <si>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</si>
  <si>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</si>
  <si>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</si>
  <si>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</si>
  <si>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</si>
  <si>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</si>
  <si>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</si>
  <si>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</si>
  <si>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</si>
  <si>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</si>
  <si>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</si>
  <si>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</si>
  <si>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</si>
  <si>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</si>
  <si>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</si>
  <si>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</si>
  <si>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</si>
  <si>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</si>
  <si>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</si>
  <si>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</si>
  <si>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</si>
  <si>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</si>
  <si>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</si>
  <si>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</si>
  <si>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</si>
  <si>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</si>
  <si>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</si>
  <si>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</si>
  <si>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</si>
  <si>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</si>
  <si>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</si>
  <si>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</si>
  <si>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</si>
  <si>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</si>
  <si>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</si>
  <si>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</si>
  <si>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</si>
  <si>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</si>
  <si>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</si>
  <si>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</si>
  <si>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</si>
  <si>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</si>
  <si>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</si>
  <si>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</si>
  <si>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</si>
  <si>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</si>
  <si>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</si>
  <si>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</si>
  <si>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</si>
  <si>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</si>
  <si>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</si>
  <si>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</si>
  <si>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</si>
  <si>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</si>
  <si>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</si>
  <si>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</si>
  <si>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</si>
  <si>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</si>
  <si>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</si>
  <si>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</si>
  <si>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</si>
  <si>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</si>
  <si>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</si>
  <si>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</si>
  <si>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</si>
  <si>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</si>
  <si>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</si>
  <si>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</si>
  <si>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</si>
  <si>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</si>
  <si>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</si>
  <si>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</si>
  <si>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</si>
  <si>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</si>
  <si>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</si>
  <si>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</si>
  <si>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MUNCIPAL DE VIVIENDA  DE MOROLEON, GTO.
ESTADO ANALÍTICO DEL EJERCICIO DEL PRESUPUESTO DE EGRESOS
Clasificación por Objeto del Gasto (Capítulo y Concepto)
Del 1 de Enero al AL 30 DE SEPTIEMBRE DEL 2019</t>
  </si>
  <si>
    <t>INSTITUTO MUNCIPAL DE VIVIENDA  DE MOROLEON, GTO.
ESTADO ANALÍTICO DEL EJERCICIO DEL PRESUPUESTO DE EGRESOS
Clasificación Económica (por Tipo de Gasto)
Del 1 de Enero al AL 30 DE SEPTIEMBRE DEL 2019</t>
  </si>
  <si>
    <t>IMUVIM MOROLEON</t>
  </si>
  <si>
    <t>INSTITUTO MUNCIPAL DE VIVIENDA  DE MOROLEON, GTO.
ESTADO ANALÍTICO DEL EJERCICIO DEL PRESUPUESTO DE EGRESOS
Clasificación Administrativa
Del 1 de Enero al AL 30 DE SEPTIEMBRE DEL 2019</t>
  </si>
  <si>
    <t>Gobierno (Federal/Estatal/Municipal) de INSTITUTO MUNCIPAL DE VIVIENDA  DE MOROLEON, GTO.
Estado Analítico del Ejercicio del Presupuesto de Egresos
Clasificación Administrativa
Del 1 de Enero al AL 30 DE SEPTIEMBRE DEL 2019</t>
  </si>
  <si>
    <t>Sector Paraestatal del Gobierno (Federal/Estatal/Municipal) de INSTITUTO MUNCIPAL DE VIVIENDA  DE MOROLEON, GTO.
Estado Analítico del Ejercicio del Presupuesto de Egresos
Clasificación Administrativa
Del 1 de Enero al AL 30 DE SEPTIEMBRE DEL 2019</t>
  </si>
  <si>
    <t>INSTITUTO MUNCIPAL DE VIVIENDA  DE MOROLEON, GTO.
ESTADO ANALÍTICO DEL EJERCICIO DEL PRESUPUESTO DE EGRESOS
Clasificación Funcional (Finalidad y Función)
Del 1 de Enero al AL 30 DE SEPTIEMBRE DEL 2019</t>
  </si>
  <si>
    <t xml:space="preserve">Director de IMUVIM
</t>
  </si>
  <si>
    <t>C. Guadalupe Arturo Duran Ruiz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</si>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</sst>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58" workbookViewId="0">
      <selection activeCell="B86" sqref="B8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134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4.9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231904.98</v>
      </c>
      <c r="D5" s="14">
        <f>SUM(D6:D12)</f>
        <v>0</v>
      </c>
      <c r="E5" s="14">
        <f>C5+D5</f>
        <v>231904.98</v>
      </c>
      <c r="F5" s="14">
        <f>SUM(F6:F12)</f>
        <v>140994.28</v>
      </c>
      <c r="G5" s="14">
        <f>SUM(G6:G12)</f>
        <v>140994.28</v>
      </c>
      <c r="H5" s="14">
        <f>E5-F5</f>
        <v>90910.700000000012</v>
      </c>
    </row>
    <row r="6" spans="1:8" x14ac:dyDescent="0.2">
      <c r="A6" s="49">
        <v>1100</v>
      </c>
      <c r="B6" s="11" t="s">
        <v>76</v>
      </c>
      <c r="C6" s="15">
        <v>119867.61</v>
      </c>
      <c r="D6" s="15">
        <v>0</v>
      </c>
      <c r="E6" s="15">
        <f t="shared" ref="E6:E69" si="0">C6+D6</f>
        <v>119867.61</v>
      </c>
      <c r="F6" s="15">
        <v>89422.06</v>
      </c>
      <c r="G6" s="15">
        <v>89422.06</v>
      </c>
      <c r="H6" s="15">
        <f t="shared" ref="H6:H69" si="1">E6-F6</f>
        <v>30445.550000000003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27108.9</v>
      </c>
      <c r="D8" s="15">
        <v>0</v>
      </c>
      <c r="E8" s="15">
        <f t="shared" si="0"/>
        <v>27108.9</v>
      </c>
      <c r="F8" s="15">
        <v>2287.2399999999998</v>
      </c>
      <c r="G8" s="15">
        <v>2287.2399999999998</v>
      </c>
      <c r="H8" s="15">
        <f t="shared" si="1"/>
        <v>24821.660000000003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84928.47</v>
      </c>
      <c r="D10" s="15">
        <v>0</v>
      </c>
      <c r="E10" s="15">
        <f t="shared" si="0"/>
        <v>84928.47</v>
      </c>
      <c r="F10" s="15">
        <v>49284.98</v>
      </c>
      <c r="G10" s="15">
        <v>49284.98</v>
      </c>
      <c r="H10" s="15">
        <f t="shared" si="1"/>
        <v>35643.49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21572.61</v>
      </c>
      <c r="D13" s="15">
        <f>SUM(D14:D22)</f>
        <v>0</v>
      </c>
      <c r="E13" s="15">
        <f t="shared" si="0"/>
        <v>21572.61</v>
      </c>
      <c r="F13" s="15">
        <f>SUM(F14:F22)</f>
        <v>3535.08</v>
      </c>
      <c r="G13" s="15">
        <f>SUM(G14:G22)</f>
        <v>2926.08</v>
      </c>
      <c r="H13" s="15">
        <f t="shared" si="1"/>
        <v>18037.53</v>
      </c>
    </row>
    <row r="14" spans="1:8" x14ac:dyDescent="0.2">
      <c r="A14" s="49">
        <v>2100</v>
      </c>
      <c r="B14" s="11" t="s">
        <v>81</v>
      </c>
      <c r="C14" s="15">
        <v>11000</v>
      </c>
      <c r="D14" s="15">
        <v>0</v>
      </c>
      <c r="E14" s="15">
        <f t="shared" si="0"/>
        <v>11000</v>
      </c>
      <c r="F14" s="15">
        <v>2555</v>
      </c>
      <c r="G14" s="15">
        <v>2555</v>
      </c>
      <c r="H14" s="15">
        <f t="shared" si="1"/>
        <v>8445</v>
      </c>
    </row>
    <row r="15" spans="1:8" x14ac:dyDescent="0.2">
      <c r="A15" s="49">
        <v>2200</v>
      </c>
      <c r="B15" s="11" t="s">
        <v>82</v>
      </c>
      <c r="C15" s="15">
        <v>3000</v>
      </c>
      <c r="D15" s="15">
        <v>0</v>
      </c>
      <c r="E15" s="15">
        <f t="shared" si="0"/>
        <v>3000</v>
      </c>
      <c r="F15" s="15">
        <v>371.08</v>
      </c>
      <c r="G15" s="15">
        <v>371.08</v>
      </c>
      <c r="H15" s="15">
        <f t="shared" si="1"/>
        <v>2628.92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1572.61</v>
      </c>
      <c r="D19" s="15">
        <v>0</v>
      </c>
      <c r="E19" s="15">
        <f t="shared" si="0"/>
        <v>1572.61</v>
      </c>
      <c r="F19" s="15">
        <v>609</v>
      </c>
      <c r="G19" s="15">
        <v>0</v>
      </c>
      <c r="H19" s="15">
        <f t="shared" si="1"/>
        <v>963.6099999999999</v>
      </c>
    </row>
    <row r="20" spans="1:8" x14ac:dyDescent="0.2">
      <c r="A20" s="49">
        <v>2700</v>
      </c>
      <c r="B20" s="11" t="s">
        <v>87</v>
      </c>
      <c r="C20" s="15">
        <v>2000</v>
      </c>
      <c r="D20" s="15">
        <v>0</v>
      </c>
      <c r="E20" s="15">
        <f t="shared" si="0"/>
        <v>2000</v>
      </c>
      <c r="F20" s="15">
        <v>0</v>
      </c>
      <c r="G20" s="15">
        <v>0</v>
      </c>
      <c r="H20" s="15">
        <f t="shared" si="1"/>
        <v>2000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4000</v>
      </c>
      <c r="D22" s="15">
        <v>0</v>
      </c>
      <c r="E22" s="15">
        <f t="shared" si="0"/>
        <v>4000</v>
      </c>
      <c r="F22" s="15">
        <v>0</v>
      </c>
      <c r="G22" s="15">
        <v>0</v>
      </c>
      <c r="H22" s="15">
        <f t="shared" si="1"/>
        <v>4000</v>
      </c>
    </row>
    <row r="23" spans="1:8" x14ac:dyDescent="0.2">
      <c r="A23" s="48" t="s">
        <v>69</v>
      </c>
      <c r="B23" s="7"/>
      <c r="C23" s="15">
        <f>SUM(C24:C32)</f>
        <v>98151.93</v>
      </c>
      <c r="D23" s="15">
        <f>SUM(D24:D32)</f>
        <v>0</v>
      </c>
      <c r="E23" s="15">
        <f t="shared" si="0"/>
        <v>98151.93</v>
      </c>
      <c r="F23" s="15">
        <f>SUM(F24:F32)</f>
        <v>26618.78</v>
      </c>
      <c r="G23" s="15">
        <f>SUM(G24:G32)</f>
        <v>26216.78</v>
      </c>
      <c r="H23" s="15">
        <f t="shared" si="1"/>
        <v>71533.149999999994</v>
      </c>
    </row>
    <row r="24" spans="1:8" x14ac:dyDescent="0.2">
      <c r="A24" s="49">
        <v>3100</v>
      </c>
      <c r="B24" s="11" t="s">
        <v>90</v>
      </c>
      <c r="C24" s="15">
        <v>5500</v>
      </c>
      <c r="D24" s="15">
        <v>0</v>
      </c>
      <c r="E24" s="15">
        <f t="shared" si="0"/>
        <v>5500</v>
      </c>
      <c r="F24" s="15">
        <v>0</v>
      </c>
      <c r="G24" s="15">
        <v>0</v>
      </c>
      <c r="H24" s="15">
        <f t="shared" si="1"/>
        <v>5500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48427.66</v>
      </c>
      <c r="D26" s="15">
        <v>0</v>
      </c>
      <c r="E26" s="15">
        <f t="shared" si="0"/>
        <v>48427.66</v>
      </c>
      <c r="F26" s="15">
        <v>19624.68</v>
      </c>
      <c r="G26" s="15">
        <v>19624.68</v>
      </c>
      <c r="H26" s="15">
        <f t="shared" si="1"/>
        <v>28802.980000000003</v>
      </c>
    </row>
    <row r="27" spans="1:8" x14ac:dyDescent="0.2">
      <c r="A27" s="49">
        <v>3400</v>
      </c>
      <c r="B27" s="11" t="s">
        <v>93</v>
      </c>
      <c r="C27" s="15">
        <v>4500</v>
      </c>
      <c r="D27" s="15">
        <v>0</v>
      </c>
      <c r="E27" s="15">
        <f t="shared" si="0"/>
        <v>4500</v>
      </c>
      <c r="F27" s="15">
        <v>2376.6799999999998</v>
      </c>
      <c r="G27" s="15">
        <v>2376.6799999999998</v>
      </c>
      <c r="H27" s="15">
        <f t="shared" si="1"/>
        <v>2123.3200000000002</v>
      </c>
    </row>
    <row r="28" spans="1:8" x14ac:dyDescent="0.2">
      <c r="A28" s="49">
        <v>3500</v>
      </c>
      <c r="B28" s="11" t="s">
        <v>94</v>
      </c>
      <c r="C28" s="15">
        <v>3000</v>
      </c>
      <c r="D28" s="15">
        <v>0</v>
      </c>
      <c r="E28" s="15">
        <f t="shared" si="0"/>
        <v>3000</v>
      </c>
      <c r="F28" s="15">
        <v>0</v>
      </c>
      <c r="G28" s="15">
        <v>0</v>
      </c>
      <c r="H28" s="15">
        <f t="shared" si="1"/>
        <v>3000</v>
      </c>
    </row>
    <row r="29" spans="1:8" x14ac:dyDescent="0.2">
      <c r="A29" s="49">
        <v>3600</v>
      </c>
      <c r="B29" s="11" t="s">
        <v>95</v>
      </c>
      <c r="C29" s="15">
        <v>1</v>
      </c>
      <c r="D29" s="15">
        <v>0</v>
      </c>
      <c r="E29" s="15">
        <f t="shared" si="0"/>
        <v>1</v>
      </c>
      <c r="F29" s="15">
        <v>0</v>
      </c>
      <c r="G29" s="15">
        <v>0</v>
      </c>
      <c r="H29" s="15">
        <f t="shared" si="1"/>
        <v>1</v>
      </c>
    </row>
    <row r="30" spans="1:8" x14ac:dyDescent="0.2">
      <c r="A30" s="49">
        <v>3700</v>
      </c>
      <c r="B30" s="11" t="s">
        <v>96</v>
      </c>
      <c r="C30" s="15">
        <v>6676.73</v>
      </c>
      <c r="D30" s="15">
        <v>0</v>
      </c>
      <c r="E30" s="15">
        <f t="shared" si="0"/>
        <v>6676.73</v>
      </c>
      <c r="F30" s="15">
        <v>1407.42</v>
      </c>
      <c r="G30" s="15">
        <v>1005.42</v>
      </c>
      <c r="H30" s="15">
        <f t="shared" si="1"/>
        <v>5269.3099999999995</v>
      </c>
    </row>
    <row r="31" spans="1:8" x14ac:dyDescent="0.2">
      <c r="A31" s="49">
        <v>3800</v>
      </c>
      <c r="B31" s="11" t="s">
        <v>97</v>
      </c>
      <c r="C31" s="15">
        <v>7046.54</v>
      </c>
      <c r="D31" s="15">
        <v>0</v>
      </c>
      <c r="E31" s="15">
        <f t="shared" si="0"/>
        <v>7046.54</v>
      </c>
      <c r="F31" s="15">
        <v>0</v>
      </c>
      <c r="G31" s="15">
        <v>0</v>
      </c>
      <c r="H31" s="15">
        <f t="shared" si="1"/>
        <v>7046.54</v>
      </c>
    </row>
    <row r="32" spans="1:8" x14ac:dyDescent="0.2">
      <c r="A32" s="49">
        <v>3900</v>
      </c>
      <c r="B32" s="11" t="s">
        <v>19</v>
      </c>
      <c r="C32" s="15">
        <v>23000</v>
      </c>
      <c r="D32" s="15">
        <v>0</v>
      </c>
      <c r="E32" s="15">
        <f t="shared" si="0"/>
        <v>23000</v>
      </c>
      <c r="F32" s="15">
        <v>3210</v>
      </c>
      <c r="G32" s="15">
        <v>3210</v>
      </c>
      <c r="H32" s="15">
        <f t="shared" si="1"/>
        <v>19790</v>
      </c>
    </row>
    <row r="33" spans="1:8" x14ac:dyDescent="0.2">
      <c r="A33" s="48" t="s">
        <v>70</v>
      </c>
      <c r="B33" s="7"/>
      <c r="C33" s="15">
        <f>SUM(C34:C42)</f>
        <v>3773</v>
      </c>
      <c r="D33" s="15">
        <f>SUM(D34:D42)</f>
        <v>0</v>
      </c>
      <c r="E33" s="15">
        <f t="shared" si="0"/>
        <v>3773</v>
      </c>
      <c r="F33" s="15">
        <f>SUM(F34:F42)</f>
        <v>0</v>
      </c>
      <c r="G33" s="15">
        <f>SUM(G34:G42)</f>
        <v>0</v>
      </c>
      <c r="H33" s="15">
        <f t="shared" si="1"/>
        <v>3773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3773</v>
      </c>
      <c r="D36" s="15">
        <v>0</v>
      </c>
      <c r="E36" s="15">
        <f t="shared" si="0"/>
        <v>3773</v>
      </c>
      <c r="F36" s="15">
        <v>0</v>
      </c>
      <c r="G36" s="15">
        <v>0</v>
      </c>
      <c r="H36" s="15">
        <f t="shared" si="1"/>
        <v>3773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18000</v>
      </c>
      <c r="D43" s="15">
        <f>SUM(D44:D52)</f>
        <v>0</v>
      </c>
      <c r="E43" s="15">
        <f t="shared" si="0"/>
        <v>18000</v>
      </c>
      <c r="F43" s="15">
        <f>SUM(F44:F52)</f>
        <v>0</v>
      </c>
      <c r="G43" s="15">
        <f>SUM(G44:G52)</f>
        <v>0</v>
      </c>
      <c r="H43" s="15">
        <f t="shared" si="1"/>
        <v>18000</v>
      </c>
    </row>
    <row r="44" spans="1:8" x14ac:dyDescent="0.2">
      <c r="A44" s="49">
        <v>5100</v>
      </c>
      <c r="B44" s="11" t="s">
        <v>105</v>
      </c>
      <c r="C44" s="15">
        <v>13000</v>
      </c>
      <c r="D44" s="15">
        <v>0</v>
      </c>
      <c r="E44" s="15">
        <f t="shared" si="0"/>
        <v>13000</v>
      </c>
      <c r="F44" s="15">
        <v>0</v>
      </c>
      <c r="G44" s="15">
        <v>0</v>
      </c>
      <c r="H44" s="15">
        <f t="shared" si="1"/>
        <v>13000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5000</v>
      </c>
      <c r="D51" s="15">
        <v>0</v>
      </c>
      <c r="E51" s="15">
        <f t="shared" si="0"/>
        <v>5000</v>
      </c>
      <c r="F51" s="15">
        <v>0</v>
      </c>
      <c r="G51" s="15">
        <v>0</v>
      </c>
      <c r="H51" s="15">
        <f t="shared" si="1"/>
        <v>5000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20000</v>
      </c>
      <c r="D53" s="15">
        <f>SUM(D54:D56)</f>
        <v>0</v>
      </c>
      <c r="E53" s="15">
        <f t="shared" si="0"/>
        <v>20000</v>
      </c>
      <c r="F53" s="15">
        <f>SUM(F54:F56)</f>
        <v>0</v>
      </c>
      <c r="G53" s="15">
        <f>SUM(G54:G56)</f>
        <v>0</v>
      </c>
      <c r="H53" s="15">
        <f t="shared" si="1"/>
        <v>20000</v>
      </c>
    </row>
    <row r="54" spans="1:8" x14ac:dyDescent="0.2">
      <c r="A54" s="49">
        <v>6100</v>
      </c>
      <c r="B54" s="11" t="s">
        <v>114</v>
      </c>
      <c r="C54" s="15">
        <v>20000</v>
      </c>
      <c r="D54" s="15">
        <v>0</v>
      </c>
      <c r="E54" s="15">
        <f t="shared" si="0"/>
        <v>20000</v>
      </c>
      <c r="F54" s="15">
        <v>0</v>
      </c>
      <c r="G54" s="15">
        <v>0</v>
      </c>
      <c r="H54" s="15">
        <f t="shared" si="1"/>
        <v>20000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393402.52</v>
      </c>
      <c r="D77" s="17">
        <f t="shared" si="4"/>
        <v>0</v>
      </c>
      <c r="E77" s="17">
        <f t="shared" si="4"/>
        <v>393402.52</v>
      </c>
      <c r="F77" s="17">
        <f t="shared" si="4"/>
        <v>171148.13999999998</v>
      </c>
      <c r="G77" s="17">
        <f t="shared" si="4"/>
        <v>170137.13999999998</v>
      </c>
      <c r="H77" s="17">
        <f t="shared" si="4"/>
        <v>222254.38</v>
      </c>
    </row>
    <row r="78" spans="1:8" x14ac:dyDescent="0.2">
      <c r="A78" s="64" t="s">
        <v>143</v>
      </c>
      <c r="B78" s="64"/>
      <c r="C78" s="64"/>
      <c r="D78" s="64"/>
      <c r="E78" s="64"/>
      <c r="F78" s="64"/>
    </row>
    <row r="79" spans="1:8" x14ac:dyDescent="0.2">
      <c r="B79" s="64"/>
      <c r="C79" s="64"/>
      <c r="D79" s="64"/>
      <c r="E79" s="64"/>
      <c r="F79" s="64"/>
      <c r="G79" s="64"/>
    </row>
  </sheetData>
  <sheetProtection formatCells="0" formatColumns="0" formatRows="0" autoFilter="0"/>
  <mergeCells count="6">
    <mergeCell ref="A1:H1"/>
    <mergeCell ref="C2:G2"/>
    <mergeCell ref="H2:H3"/>
    <mergeCell ref="A2:B4"/>
    <mergeCell ref="B79:G79"/>
    <mergeCell ref="A78:F7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opLeftCell="A4" zoomScaleNormal="100" workbookViewId="0">
      <selection activeCell="B17" sqref="B17:G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135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4.9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355402.52</v>
      </c>
      <c r="D6" s="50">
        <v>0</v>
      </c>
      <c r="E6" s="50">
        <f>C6+D6</f>
        <v>355402.52</v>
      </c>
      <c r="F6" s="50">
        <v>171148.14</v>
      </c>
      <c r="G6" s="50">
        <v>170137.14</v>
      </c>
      <c r="H6" s="50">
        <f>E6-F6</f>
        <v>184254.38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38000</v>
      </c>
      <c r="D8" s="50">
        <v>0</v>
      </c>
      <c r="E8" s="50">
        <f>C8+D8</f>
        <v>38000</v>
      </c>
      <c r="F8" s="50">
        <v>0</v>
      </c>
      <c r="G8" s="50">
        <v>0</v>
      </c>
      <c r="H8" s="50">
        <f>E8-F8</f>
        <v>38000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393402.52</v>
      </c>
      <c r="D16" s="17">
        <f>SUM(D6+D8+D10+D12+D14)</f>
        <v>0</v>
      </c>
      <c r="E16" s="17">
        <f>SUM(E6+E8+E10+E12+E14)</f>
        <v>393402.52</v>
      </c>
      <c r="F16" s="17">
        <f t="shared" ref="F16:H16" si="0">SUM(F6+F8+F10+F12+F14)</f>
        <v>171148.14</v>
      </c>
      <c r="G16" s="17">
        <f t="shared" si="0"/>
        <v>170137.14</v>
      </c>
      <c r="H16" s="17">
        <f t="shared" si="0"/>
        <v>222254.38</v>
      </c>
    </row>
    <row r="17" spans="2:7" x14ac:dyDescent="0.2">
      <c r="B17" s="64" t="s">
        <v>143</v>
      </c>
      <c r="C17" s="64"/>
      <c r="D17" s="64"/>
      <c r="E17" s="64"/>
      <c r="F17" s="64"/>
      <c r="G17" s="64"/>
    </row>
  </sheetData>
  <sheetProtection formatCells="0" formatColumns="0" formatRows="0" autoFilter="0"/>
  <mergeCells count="5"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43" workbookViewId="0">
      <selection activeCell="B54" sqref="B54:G5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137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60</v>
      </c>
      <c r="B3" s="59"/>
      <c r="C3" s="53" t="s">
        <v>66</v>
      </c>
      <c r="D3" s="54"/>
      <c r="E3" s="54"/>
      <c r="F3" s="54"/>
      <c r="G3" s="55"/>
      <c r="H3" s="56" t="s">
        <v>65</v>
      </c>
    </row>
    <row r="4" spans="1:8" ht="24.95" customHeight="1" x14ac:dyDescent="0.2">
      <c r="A4" s="60"/>
      <c r="B4" s="61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393402.52</v>
      </c>
      <c r="D7" s="15">
        <v>0</v>
      </c>
      <c r="E7" s="15">
        <f>C7+D7</f>
        <v>393402.52</v>
      </c>
      <c r="F7" s="15">
        <v>171148.14</v>
      </c>
      <c r="G7" s="15">
        <v>170137.14</v>
      </c>
      <c r="H7" s="15">
        <f>E7-F7</f>
        <v>222254.38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393402.52</v>
      </c>
      <c r="D16" s="23">
        <f t="shared" si="2"/>
        <v>0</v>
      </c>
      <c r="E16" s="23">
        <f t="shared" si="2"/>
        <v>393402.52</v>
      </c>
      <c r="F16" s="23">
        <f t="shared" si="2"/>
        <v>171148.14</v>
      </c>
      <c r="G16" s="23">
        <f t="shared" si="2"/>
        <v>170137.14</v>
      </c>
      <c r="H16" s="23">
        <f t="shared" si="2"/>
        <v>222254.38</v>
      </c>
    </row>
    <row r="19" spans="1:8" ht="45" customHeight="1" x14ac:dyDescent="0.2">
      <c r="A19" s="53" t="s">
        <v>138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8" t="s">
        <v>60</v>
      </c>
      <c r="B21" s="59"/>
      <c r="C21" s="53" t="s">
        <v>66</v>
      </c>
      <c r="D21" s="54"/>
      <c r="E21" s="54"/>
      <c r="F21" s="54"/>
      <c r="G21" s="55"/>
      <c r="H21" s="56" t="s">
        <v>65</v>
      </c>
    </row>
    <row r="22" spans="1:8" ht="22.5" x14ac:dyDescent="0.2">
      <c r="A22" s="60"/>
      <c r="B22" s="61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7"/>
    </row>
    <row r="23" spans="1:8" x14ac:dyDescent="0.2">
      <c r="A23" s="62"/>
      <c r="B23" s="63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3" t="s">
        <v>139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8" t="s">
        <v>60</v>
      </c>
      <c r="B34" s="59"/>
      <c r="C34" s="53" t="s">
        <v>66</v>
      </c>
      <c r="D34" s="54"/>
      <c r="E34" s="54"/>
      <c r="F34" s="54"/>
      <c r="G34" s="55"/>
      <c r="H34" s="56" t="s">
        <v>65</v>
      </c>
    </row>
    <row r="35" spans="1:8" ht="22.5" x14ac:dyDescent="0.2">
      <c r="A35" s="60"/>
      <c r="B35" s="61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7"/>
    </row>
    <row r="36" spans="1:8" x14ac:dyDescent="0.2">
      <c r="A36" s="62"/>
      <c r="B36" s="63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B54" s="64" t="s">
        <v>143</v>
      </c>
      <c r="C54" s="64"/>
      <c r="D54" s="64"/>
      <c r="E54" s="64"/>
      <c r="F54" s="64"/>
      <c r="G54" s="64"/>
    </row>
  </sheetData>
  <sheetProtection formatCells="0" formatColumns="0" formatRows="0" insertRows="0" deleteRows="0" autoFilter="0"/>
  <mergeCells count="13">
    <mergeCell ref="B54:G54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topLeftCell="A22" workbookViewId="0">
      <selection activeCell="B43" sqref="B43:G4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4.9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393402.52</v>
      </c>
      <c r="D16" s="15">
        <f t="shared" si="3"/>
        <v>0</v>
      </c>
      <c r="E16" s="15">
        <f t="shared" si="3"/>
        <v>393402.52</v>
      </c>
      <c r="F16" s="15">
        <f t="shared" si="3"/>
        <v>171148.14</v>
      </c>
      <c r="G16" s="15">
        <f t="shared" si="3"/>
        <v>170137.14</v>
      </c>
      <c r="H16" s="15">
        <f t="shared" si="3"/>
        <v>222254.38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393402.52</v>
      </c>
      <c r="D18" s="15">
        <v>0</v>
      </c>
      <c r="E18" s="15">
        <f t="shared" ref="E18:E23" si="5">C18+D18</f>
        <v>393402.52</v>
      </c>
      <c r="F18" s="15">
        <v>171148.14</v>
      </c>
      <c r="G18" s="15">
        <v>170137.14</v>
      </c>
      <c r="H18" s="15">
        <f t="shared" si="4"/>
        <v>222254.38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393402.52</v>
      </c>
      <c r="D42" s="23">
        <f t="shared" si="12"/>
        <v>0</v>
      </c>
      <c r="E42" s="23">
        <f t="shared" si="12"/>
        <v>393402.52</v>
      </c>
      <c r="F42" s="23">
        <f t="shared" si="12"/>
        <v>171148.14</v>
      </c>
      <c r="G42" s="23">
        <f t="shared" si="12"/>
        <v>170137.14</v>
      </c>
      <c r="H42" s="23">
        <f t="shared" si="12"/>
        <v>222254.38</v>
      </c>
    </row>
    <row r="43" spans="1:8" x14ac:dyDescent="0.2">
      <c r="A43" s="37"/>
      <c r="B43" s="64" t="s">
        <v>143</v>
      </c>
      <c r="C43" s="64"/>
      <c r="D43" s="64"/>
      <c r="E43" s="64"/>
      <c r="F43" s="64"/>
      <c r="G43" s="64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ht="22.5" x14ac:dyDescent="0.2">
      <c r="A45" s="37"/>
      <c r="B45" s="52" t="s">
        <v>141</v>
      </c>
      <c r="C45" s="37"/>
      <c r="D45" s="37"/>
      <c r="E45" s="37"/>
      <c r="F45" s="37"/>
      <c r="G45" s="37"/>
      <c r="H45" s="37"/>
    </row>
    <row r="47" spans="1:8" x14ac:dyDescent="0.2">
      <c r="B47" s="3" t="s">
        <v>142</v>
      </c>
    </row>
  </sheetData>
  <sheetProtection formatCells="0" formatColumns="0" formatRows="0" autoFilter="0"/>
  <mergeCells count="5"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2019-11-05T22:54:36Z</cp:lastPrinted>
  <dcterms:created xsi:type="dcterms:W3CDTF">2014-02-10T03:37:14Z</dcterms:created>
  <dcterms:modified xsi:type="dcterms:W3CDTF">2019-11-15T00:39:15Z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